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FIS. ABRIL-JUNIO-2023 (2)" sheetId="3" r:id="rId1"/>
  </sheets>
  <definedNames>
    <definedName name="_xlnm.Print_Area" localSheetId="0">'EJEC.FIS. ABRIL-JUNIO-2023 (2)'!$A$1:$Q$65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3" l="1"/>
  <c r="N50" i="3"/>
  <c r="M50" i="3"/>
  <c r="L50" i="3"/>
  <c r="K50" i="3"/>
  <c r="O40" i="3"/>
  <c r="N40" i="3"/>
  <c r="M40" i="3"/>
  <c r="L40" i="3"/>
  <c r="K40" i="3"/>
  <c r="I40" i="3"/>
  <c r="H40" i="3"/>
  <c r="O35" i="3"/>
  <c r="O34" i="3" s="1"/>
  <c r="N35" i="3"/>
  <c r="N34" i="3" s="1"/>
  <c r="M35" i="3"/>
  <c r="M34" i="3" s="1"/>
  <c r="L35" i="3"/>
  <c r="L34" i="3" s="1"/>
  <c r="K35" i="3"/>
  <c r="K34" i="3" s="1"/>
  <c r="I35" i="3"/>
  <c r="H35" i="3"/>
  <c r="O19" i="3"/>
  <c r="N19" i="3"/>
  <c r="M19" i="3"/>
  <c r="L19" i="3"/>
  <c r="K19" i="3"/>
  <c r="I19" i="3"/>
  <c r="H19" i="3"/>
  <c r="P51" i="3"/>
  <c r="P50" i="3" s="1"/>
  <c r="P34" i="3" l="1"/>
  <c r="Q34" i="3"/>
  <c r="P20" i="3"/>
  <c r="Q51" i="3" l="1"/>
  <c r="Q50" i="3" s="1"/>
  <c r="J51" i="3"/>
  <c r="J50" i="3" s="1"/>
  <c r="I50" i="3"/>
  <c r="I34" i="3" s="1"/>
  <c r="H50" i="3"/>
  <c r="H34" i="3" s="1"/>
  <c r="J46" i="3"/>
  <c r="Q41" i="3"/>
  <c r="Q40" i="3" s="1"/>
  <c r="P41" i="3"/>
  <c r="P40" i="3" s="1"/>
  <c r="J41" i="3"/>
  <c r="J40" i="3" s="1"/>
  <c r="Q39" i="3"/>
  <c r="P39" i="3"/>
  <c r="J39" i="3"/>
  <c r="Q38" i="3"/>
  <c r="J38" i="3"/>
  <c r="Q37" i="3"/>
  <c r="J37" i="3"/>
  <c r="Q36" i="3"/>
  <c r="Q35" i="3" s="1"/>
  <c r="P36" i="3"/>
  <c r="P35" i="3" s="1"/>
  <c r="J36" i="3"/>
  <c r="J35" i="3" s="1"/>
  <c r="J34" i="3" s="1"/>
  <c r="Q33" i="3"/>
  <c r="P33" i="3"/>
  <c r="J33" i="3"/>
  <c r="Q32" i="3"/>
  <c r="J32" i="3"/>
  <c r="Q31" i="3"/>
  <c r="J31" i="3"/>
  <c r="O30" i="3"/>
  <c r="N30" i="3"/>
  <c r="N52" i="3" s="1"/>
  <c r="M30" i="3"/>
  <c r="M52" i="3" s="1"/>
  <c r="L30" i="3"/>
  <c r="L52" i="3" s="1"/>
  <c r="K30" i="3"/>
  <c r="K52" i="3" s="1"/>
  <c r="I30" i="3"/>
  <c r="I52" i="3" s="1"/>
  <c r="H30" i="3"/>
  <c r="H52" i="3" s="1"/>
  <c r="Q29" i="3"/>
  <c r="J29" i="3"/>
  <c r="Q28" i="3"/>
  <c r="P28" i="3"/>
  <c r="J28" i="3"/>
  <c r="Q27" i="3"/>
  <c r="P27" i="3"/>
  <c r="J27" i="3"/>
  <c r="J26" i="3"/>
  <c r="J25" i="3"/>
  <c r="J24" i="3"/>
  <c r="Q23" i="3"/>
  <c r="P23" i="3"/>
  <c r="J23" i="3"/>
  <c r="Q22" i="3"/>
  <c r="P22" i="3"/>
  <c r="J22" i="3"/>
  <c r="J21" i="3"/>
  <c r="J20" i="3"/>
  <c r="J19" i="3" s="1"/>
  <c r="P52" i="3" l="1"/>
  <c r="Q30" i="3"/>
  <c r="O52" i="3"/>
  <c r="Q52" i="3" s="1"/>
  <c r="J30" i="3"/>
  <c r="J52" i="3" s="1"/>
  <c r="P30" i="3"/>
  <c r="P19" i="3"/>
  <c r="Q19" i="3"/>
</calcChain>
</file>

<file path=xl/sharedStrings.xml><?xml version="1.0" encoding="utf-8"?>
<sst xmlns="http://schemas.openxmlformats.org/spreadsheetml/2006/main" count="109" uniqueCount="97">
  <si>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</si>
  <si>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</si>
  <si>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</si>
  <si>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</si>
  <si>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</si>
  <si>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</si>
  <si>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</si>
  <si>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</si>
  <si>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</si>
  <si>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</si>
  <si>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</si>
  <si>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</si>
  <si>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</si>
  <si>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</si>
  <si>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</si>
  <si>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</si>
  <si>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</si>
  <si>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</si>
  <si>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</si>
  <si>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</si>
  <si>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3.4.2</t>
  </si>
  <si>
    <t>3.3.2</t>
  </si>
  <si>
    <t>2.3.1</t>
  </si>
  <si>
    <t xml:space="preserve">Programación Financiera    (B)                 </t>
  </si>
  <si>
    <t>ACTIVIDAD PRESUPUESTARIA</t>
  </si>
  <si>
    <t>No. Jóvenes de 15 a 35 años capacitados para la empleabilidad.</t>
  </si>
  <si>
    <t>O12.-  Libre Ejercicio de los Derechos Laborales en el Sector Formal Privado.</t>
  </si>
  <si>
    <t>O2 - Trabajadores y empleadores con servicio de inspección ofrecido en tiempo oportuno y de calidad.</t>
  </si>
  <si>
    <t>0001 - Registro y control de acciones laborales.</t>
  </si>
  <si>
    <t>0002 - Verificación de las condiciones de trabajo.</t>
  </si>
  <si>
    <t>5875</t>
  </si>
  <si>
    <t>0001 - Mediación y Arbitraje Laborales.</t>
  </si>
  <si>
    <t>O4 - Trabajadores y empleadores disponen de comité nacional de salarios fortalecido.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</si>
  <si>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</si>
  <si>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</si>
  <si>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</si>
  <si>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</si>
  <si>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</si>
  <si>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</si>
  <si>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</si>
  <si>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</si>
  <si>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</si>
  <si>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</si>
  <si>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</si>
  <si>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</si>
  <si>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</si>
  <si>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</si>
  <si>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</si>
  <si>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</si>
  <si>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</si>
  <si>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O20.- Aumento del empleo</t>
  </si>
  <si>
    <t>0001 - Modalidad de Entrenamiento para la Inserción Laboral (EIL)  Implementada.</t>
  </si>
  <si>
    <t>0001 - Orientación y Ubicación de puesto de trabajo.</t>
  </si>
  <si>
    <t>0002 - Promoción de Empleo en el Mercado Laboral</t>
  </si>
  <si>
    <t>6915</t>
  </si>
  <si>
    <t>13 - Actores Socio-laborales disponen de investigación del Mercado Laboral con prospección de empleo.</t>
  </si>
  <si>
    <t>0001 - Información del Mercado Laboral y Politicas de Empleo.</t>
  </si>
  <si>
    <t>TOTAL GENERAL PROGRAMAS SUSTANTIVOS O12, O13 Y O21</t>
  </si>
  <si>
    <t>No. Estudios del Mecado Laboral realizado.</t>
  </si>
  <si>
    <t>INFORME DE EJECUCION FISICA Y FINANCIERA</t>
  </si>
  <si>
    <t>No. De Inspecciones realizadas.</t>
  </si>
  <si>
    <t>No. de conflictos resueltos.</t>
  </si>
  <si>
    <t>O3 - Trabajadores y empleadores con servicios de mediación y arbitraje laboral.</t>
  </si>
  <si>
    <t>No. De Tarifas de Salarios Minimos consensuadas.</t>
  </si>
  <si>
    <t>No. De trabajadores y empleadores Sensibilizados.</t>
  </si>
  <si>
    <t>No. De empresas certificadas.</t>
  </si>
  <si>
    <t>No. de Demandantes de Empleos atendidos</t>
  </si>
  <si>
    <t>0001 - Tarifas de Salarios Minimos actualizadas.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</si>
  <si>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</si>
  <si>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</si>
  <si>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</si>
  <si>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</si>
  <si>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0003 - Formación Ocupacional Especializada.</t>
  </si>
  <si>
    <t>O14 - Demandantes de empleos con programa de empleabilidad implementado.</t>
  </si>
  <si>
    <t>0002 - Modalidad de Competecias Básicas (DCB), Capacitación Técnico Vocacional (CTV) y Pasantia Laboral Implementado</t>
  </si>
  <si>
    <t>0001 - Capacitación y ubucación en puestos de trabajo temporale.</t>
  </si>
  <si>
    <t>O15 - Demandantes de empleo con programa de empleos temporales puesto en marcha.</t>
  </si>
  <si>
    <t>O16 - Demandantes de empleos con servicios de intermediación de empleo moderna, integrada de proximidad al ciudadano.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</si>
  <si>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</si>
  <si>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</si>
  <si>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</si>
  <si>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7802</t>
  </si>
  <si>
    <t>5877</t>
  </si>
  <si>
    <t>7803</t>
  </si>
  <si>
    <t>7804</t>
  </si>
  <si>
    <t>ABRIL - JUNIO, 2023</t>
  </si>
  <si>
    <t>Programación Fisica Financiera Abril - Junio. 2023</t>
  </si>
  <si>
    <t>Ejecución Fisica Financiera Abril - Junio 2023</t>
  </si>
  <si>
    <t>% de Ejecución Fisico-Finanaciero, Abril -  Junio 2023</t>
  </si>
  <si>
    <t>2do. Trimestre</t>
  </si>
  <si>
    <t>Nota: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04/07/2023).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</si>
  <si>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</si>
  <si>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t>Programación Fisica   (A)</t>
  </si>
  <si>
    <t>Ing. Carlos Silie Ogando</t>
  </si>
  <si>
    <t>Director</t>
  </si>
  <si>
    <t>Dirección de Planificación y Desarrollo</t>
  </si>
  <si>
    <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</si>
</sst>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12">
    <xf numFmtId="0" fontId="0" fillId="0" borderId="0" xfId="0"/>
    <xf numFmtId="0" fontId="2" fillId="0" borderId="0" xfId="0" applyFont="1"/>
    <xf numFmtId="0" fontId="2" fillId="2" borderId="0" xfId="0" applyFont="1" applyFill="1"/>
    <xf numFmtId="43" fontId="2" fillId="0" borderId="0" xfId="0" applyNumberFormat="1" applyFont="1"/>
    <xf numFmtId="43" fontId="2" fillId="0" borderId="0" xfId="1" applyFont="1" applyFill="1" applyBorder="1"/>
    <xf numFmtId="9" fontId="2" fillId="0" borderId="0" xfId="2" applyFont="1"/>
    <xf numFmtId="9" fontId="2" fillId="0" borderId="0" xfId="1" applyNumberFormat="1" applyFont="1"/>
    <xf numFmtId="9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3" fontId="2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2" fillId="0" borderId="0" xfId="0" applyNumberFormat="1" applyFont="1" applyAlignment="1">
      <alignment horizontal="right"/>
    </xf>
    <xf numFmtId="43" fontId="11" fillId="2" borderId="2" xfId="1" applyFont="1" applyFill="1" applyBorder="1" applyAlignment="1">
      <alignment horizontal="right" vertical="center"/>
    </xf>
    <xf numFmtId="164" fontId="11" fillId="2" borderId="2" xfId="1" applyNumberFormat="1" applyFont="1" applyFill="1" applyBorder="1" applyAlignment="1">
      <alignment horizontal="right" vertical="center"/>
    </xf>
    <xf numFmtId="0" fontId="11" fillId="2" borderId="2" xfId="1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164" fontId="11" fillId="2" borderId="2" xfId="1" applyNumberFormat="1" applyFont="1" applyFill="1" applyBorder="1" applyAlignment="1">
      <alignment horizontal="right" vertical="center" wrapText="1"/>
    </xf>
    <xf numFmtId="9" fontId="11" fillId="2" borderId="2" xfId="2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 wrapText="1"/>
    </xf>
    <xf numFmtId="165" fontId="11" fillId="2" borderId="2" xfId="1" applyNumberFormat="1" applyFont="1" applyFill="1" applyBorder="1" applyAlignment="1">
      <alignment horizontal="right" vertical="center" wrapText="1"/>
    </xf>
    <xf numFmtId="165" fontId="11" fillId="2" borderId="2" xfId="1" applyNumberFormat="1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0" fillId="2" borderId="2" xfId="0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5" fontId="13" fillId="0" borderId="0" xfId="0" applyNumberFormat="1" applyFont="1" applyAlignment="1">
      <alignment horizontal="right"/>
    </xf>
    <xf numFmtId="43" fontId="13" fillId="0" borderId="0" xfId="1" applyFont="1" applyFill="1" applyBorder="1" applyAlignment="1">
      <alignment horizontal="right"/>
    </xf>
    <xf numFmtId="2" fontId="13" fillId="0" borderId="0" xfId="0" applyNumberFormat="1" applyFont="1" applyAlignment="1">
      <alignment horizontal="right"/>
    </xf>
    <xf numFmtId="43" fontId="13" fillId="0" borderId="0" xfId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43" fontId="15" fillId="0" borderId="0" xfId="1" applyFont="1" applyFill="1" applyBorder="1"/>
    <xf numFmtId="43" fontId="15" fillId="0" borderId="0" xfId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43" fontId="16" fillId="0" borderId="0" xfId="1" applyFont="1" applyFill="1" applyBorder="1"/>
    <xf numFmtId="43" fontId="16" fillId="0" borderId="0" xfId="1" applyFont="1" applyFill="1" applyBorder="1" applyAlignment="1">
      <alignment horizontal="right"/>
    </xf>
    <xf numFmtId="43" fontId="16" fillId="0" borderId="0" xfId="1" applyFont="1" applyFill="1" applyBorder="1" applyAlignment="1"/>
    <xf numFmtId="43" fontId="16" fillId="0" borderId="0" xfId="1" applyFont="1" applyFill="1" applyBorder="1" applyAlignment="1">
      <alignment horizontal="left"/>
    </xf>
    <xf numFmtId="43" fontId="8" fillId="0" borderId="0" xfId="1" applyFont="1" applyFill="1" applyBorder="1" applyAlignment="1">
      <alignment horizontal="right"/>
    </xf>
    <xf numFmtId="43" fontId="12" fillId="0" borderId="0" xfId="1" applyFont="1" applyFill="1" applyBorder="1"/>
    <xf numFmtId="43" fontId="16" fillId="0" borderId="0" xfId="1" applyFont="1" applyFill="1" applyBorder="1" applyAlignment="1">
      <alignment horizontal="center"/>
    </xf>
    <xf numFmtId="49" fontId="14" fillId="5" borderId="2" xfId="3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right" vertical="center" wrapText="1"/>
    </xf>
    <xf numFmtId="164" fontId="12" fillId="5" borderId="2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right" vertical="center" wrapText="1"/>
    </xf>
    <xf numFmtId="165" fontId="11" fillId="5" borderId="2" xfId="0" applyNumberFormat="1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horizontal="right" vertical="center" wrapText="1"/>
    </xf>
    <xf numFmtId="43" fontId="12" fillId="5" borderId="2" xfId="0" applyNumberFormat="1" applyFont="1" applyFill="1" applyBorder="1" applyAlignment="1">
      <alignment horizontal="right" vertical="center"/>
    </xf>
    <xf numFmtId="164" fontId="12" fillId="5" borderId="2" xfId="0" applyNumberFormat="1" applyFont="1" applyFill="1" applyBorder="1" applyAlignment="1">
      <alignment horizontal="right" vertical="center"/>
    </xf>
    <xf numFmtId="43" fontId="11" fillId="5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11" fillId="2" borderId="3" xfId="1" applyFont="1" applyFill="1" applyBorder="1" applyAlignment="1">
      <alignment horizontal="center" vertical="center"/>
    </xf>
    <xf numFmtId="43" fontId="11" fillId="2" borderId="6" xfId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49" fontId="14" fillId="5" borderId="2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1" fillId="2" borderId="2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164" fontId="11" fillId="2" borderId="2" xfId="1" applyNumberFormat="1" applyFont="1" applyFill="1" applyBorder="1" applyAlignment="1">
      <alignment horizontal="right" vertical="center" wrapText="1"/>
    </xf>
    <xf numFmtId="9" fontId="11" fillId="2" borderId="2" xfId="2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3" fontId="11" fillId="2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left" vertical="center" wrapText="1"/>
    </xf>
    <xf numFmtId="165" fontId="11" fillId="2" borderId="2" xfId="1" applyNumberFormat="1" applyFont="1" applyFill="1" applyBorder="1" applyAlignment="1">
      <alignment horizontal="right" vertical="center" wrapText="1"/>
    </xf>
    <xf numFmtId="164" fontId="11" fillId="2" borderId="3" xfId="1" applyNumberFormat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1842752</xdr:colOff>
      <xdr:row>0</xdr:row>
      <xdr:rowOff>0</xdr:rowOff>
    </xdr:from>
    <xdr:to>
      <xdr:col>10</xdr:col>
      <xdr:colOff>63598</xdr:colOff>
      <xdr:row>7</xdr:row>
      <xdr:rowOff>151039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4C63D2-C4F4-45BA-A407-4CA29B0D4F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652" y="0"/>
          <a:ext cx="3516746" cy="1694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83"/>
  <sheetViews>
    <sheetView tabSelected="1" zoomScale="71" zoomScaleNormal="71" workbookViewId="0">
      <selection activeCell="L67" sqref="L67"/>
    </sheetView>
  </sheetViews>
  <sheetFormatPr baseColWidth="10" defaultColWidth="24" defaultRowHeight="15.75" x14ac:dyDescent="0.25"/>
  <cols>
    <col min="1" max="1" width="8.140625" style="1" customWidth="1"/>
    <col min="2" max="2" width="31.42578125" style="1" customWidth="1"/>
    <col min="3" max="5" width="7.140625" style="8" customWidth="1"/>
    <col min="6" max="6" width="18.28515625" style="1" customWidth="1"/>
    <col min="7" max="7" width="30.85546875" style="1" customWidth="1"/>
    <col min="8" max="8" width="15.140625" style="10" customWidth="1"/>
    <col min="9" max="9" width="18" style="10" customWidth="1"/>
    <col min="10" max="10" width="15.42578125" style="10" customWidth="1"/>
    <col min="11" max="11" width="11.85546875" style="10" customWidth="1"/>
    <col min="12" max="13" width="17" style="10" customWidth="1"/>
    <col min="14" max="15" width="15.7109375" style="10" customWidth="1"/>
    <col min="16" max="17" width="16" style="10" customWidth="1"/>
    <col min="18" max="18" width="14" style="1" customWidth="1"/>
    <col min="19" max="19" width="12.42578125" style="1" customWidth="1"/>
    <col min="20" max="20" width="18.28515625" style="1" customWidth="1"/>
    <col min="21" max="16384" width="24" style="1"/>
  </cols>
  <sheetData>
    <row r="5" spans="1:17" ht="22.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x14ac:dyDescent="0.25">
      <c r="A7" s="9"/>
      <c r="B7" s="9"/>
      <c r="C7" s="9"/>
      <c r="D7" s="9"/>
      <c r="E7" s="9"/>
      <c r="F7" s="9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ht="18" customHeight="1" x14ac:dyDescent="0.25">
      <c r="A9" s="87" t="s">
        <v>59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</row>
    <row r="10" spans="1:17" ht="18" customHeight="1" x14ac:dyDescent="0.25">
      <c r="A10" s="87" t="s">
        <v>85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</row>
    <row r="11" spans="1:17" ht="37.5" customHeight="1" x14ac:dyDescent="0.25">
      <c r="A11" s="84" t="s">
        <v>91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</row>
    <row r="12" spans="1:17" ht="34.5" customHeight="1" x14ac:dyDescent="0.25">
      <c r="A12" s="94" t="s">
        <v>96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</row>
    <row r="13" spans="1:17" ht="0.75" customHeight="1" x14ac:dyDescent="0.25">
      <c r="A13" s="102" t="s">
        <v>0</v>
      </c>
      <c r="B13" s="102"/>
      <c r="C13" s="26" t="s">
        <v>1</v>
      </c>
      <c r="D13" s="27"/>
      <c r="E13" s="28"/>
      <c r="F13" s="29"/>
      <c r="G13" s="29"/>
      <c r="H13" s="30"/>
      <c r="I13" s="30"/>
      <c r="J13" s="30"/>
      <c r="K13" s="30"/>
      <c r="L13" s="31"/>
      <c r="M13" s="31"/>
      <c r="N13" s="31"/>
      <c r="O13" s="31"/>
      <c r="P13" s="31"/>
      <c r="Q13" s="31"/>
    </row>
    <row r="14" spans="1:17" ht="0.75" customHeight="1" x14ac:dyDescent="0.25">
      <c r="A14" s="102" t="s">
        <v>2</v>
      </c>
      <c r="B14" s="102"/>
      <c r="C14" s="26" t="s">
        <v>3</v>
      </c>
      <c r="D14" s="27"/>
      <c r="E14" s="28"/>
      <c r="F14" s="29"/>
      <c r="G14" s="29"/>
      <c r="H14" s="30"/>
      <c r="I14" s="30"/>
      <c r="J14" s="30"/>
      <c r="K14" s="30"/>
      <c r="L14" s="31"/>
      <c r="M14" s="31"/>
      <c r="N14" s="31"/>
      <c r="O14" s="31"/>
      <c r="P14" s="31"/>
      <c r="Q14" s="31"/>
    </row>
    <row r="15" spans="1:17" ht="0.75" customHeight="1" x14ac:dyDescent="0.25">
      <c r="A15" s="102" t="s">
        <v>4</v>
      </c>
      <c r="B15" s="102"/>
      <c r="C15" s="26" t="s">
        <v>5</v>
      </c>
      <c r="D15" s="27"/>
      <c r="E15" s="28"/>
      <c r="F15" s="29"/>
      <c r="G15" s="29"/>
      <c r="H15" s="30"/>
      <c r="I15" s="30"/>
      <c r="J15" s="30"/>
      <c r="K15" s="30"/>
      <c r="L15" s="31"/>
      <c r="M15" s="31"/>
      <c r="N15" s="31"/>
      <c r="O15" s="31"/>
      <c r="P15" s="31"/>
      <c r="Q15" s="31"/>
    </row>
    <row r="16" spans="1:17" ht="51" customHeight="1" x14ac:dyDescent="0.25">
      <c r="A16" s="95" t="s">
        <v>6</v>
      </c>
      <c r="B16" s="97" t="s">
        <v>7</v>
      </c>
      <c r="C16" s="97"/>
      <c r="D16" s="97"/>
      <c r="E16" s="97"/>
      <c r="F16" s="97"/>
      <c r="G16" s="97"/>
      <c r="H16" s="97"/>
      <c r="I16" s="97"/>
      <c r="J16" s="97"/>
      <c r="K16" s="97"/>
      <c r="L16" s="98" t="s">
        <v>86</v>
      </c>
      <c r="M16" s="98"/>
      <c r="N16" s="98" t="s">
        <v>87</v>
      </c>
      <c r="O16" s="98"/>
      <c r="P16" s="99" t="s">
        <v>88</v>
      </c>
      <c r="Q16" s="99"/>
    </row>
    <row r="17" spans="1:20" ht="55.5" customHeight="1" x14ac:dyDescent="0.25">
      <c r="A17" s="96"/>
      <c r="B17" s="93" t="s">
        <v>8</v>
      </c>
      <c r="C17" s="100" t="s">
        <v>9</v>
      </c>
      <c r="D17" s="100"/>
      <c r="E17" s="100"/>
      <c r="F17" s="93" t="s">
        <v>10</v>
      </c>
      <c r="G17" s="93" t="s">
        <v>24</v>
      </c>
      <c r="H17" s="93" t="s">
        <v>68</v>
      </c>
      <c r="I17" s="93" t="s">
        <v>69</v>
      </c>
      <c r="J17" s="93" t="s">
        <v>70</v>
      </c>
      <c r="K17" s="93" t="s">
        <v>71</v>
      </c>
      <c r="L17" s="93" t="s">
        <v>89</v>
      </c>
      <c r="M17" s="101"/>
      <c r="N17" s="93" t="s">
        <v>89</v>
      </c>
      <c r="O17" s="93"/>
      <c r="P17" s="24" t="s">
        <v>11</v>
      </c>
      <c r="Q17" s="24" t="s">
        <v>12</v>
      </c>
    </row>
    <row r="18" spans="1:20" ht="49.5" customHeight="1" x14ac:dyDescent="0.25">
      <c r="A18" s="96"/>
      <c r="B18" s="93"/>
      <c r="C18" s="25" t="s">
        <v>13</v>
      </c>
      <c r="D18" s="25" t="s">
        <v>14</v>
      </c>
      <c r="E18" s="25" t="s">
        <v>15</v>
      </c>
      <c r="F18" s="93"/>
      <c r="G18" s="93"/>
      <c r="H18" s="93"/>
      <c r="I18" s="93"/>
      <c r="J18" s="93"/>
      <c r="K18" s="93"/>
      <c r="L18" s="24" t="s">
        <v>92</v>
      </c>
      <c r="M18" s="24" t="s">
        <v>23</v>
      </c>
      <c r="N18" s="24" t="s">
        <v>18</v>
      </c>
      <c r="O18" s="24" t="s">
        <v>19</v>
      </c>
      <c r="P18" s="24" t="s">
        <v>16</v>
      </c>
      <c r="Q18" s="24" t="s">
        <v>17</v>
      </c>
    </row>
    <row r="19" spans="1:20" ht="30.75" customHeight="1" x14ac:dyDescent="0.25">
      <c r="A19" s="71" t="s">
        <v>26</v>
      </c>
      <c r="B19" s="72"/>
      <c r="C19" s="72"/>
      <c r="D19" s="72"/>
      <c r="E19" s="72"/>
      <c r="F19" s="72"/>
      <c r="G19" s="73"/>
      <c r="H19" s="58">
        <f t="shared" ref="H19:O19" si="0">SUM(H20:H29)</f>
        <v>325386706</v>
      </c>
      <c r="I19" s="58">
        <f t="shared" si="0"/>
        <v>91454506</v>
      </c>
      <c r="J19" s="58">
        <f t="shared" si="0"/>
        <v>416841212</v>
      </c>
      <c r="K19" s="58">
        <f t="shared" si="0"/>
        <v>78043</v>
      </c>
      <c r="L19" s="58">
        <f t="shared" si="0"/>
        <v>19509</v>
      </c>
      <c r="M19" s="59">
        <f t="shared" si="0"/>
        <v>81346676</v>
      </c>
      <c r="N19" s="59">
        <f t="shared" si="0"/>
        <v>24438</v>
      </c>
      <c r="O19" s="59">
        <f t="shared" si="0"/>
        <v>102708272.59000002</v>
      </c>
      <c r="P19" s="60">
        <f>N19/L19*100</f>
        <v>125.26526218668307</v>
      </c>
      <c r="Q19" s="60">
        <f>O19/M19*100</f>
        <v>126.2599501791567</v>
      </c>
    </row>
    <row r="20" spans="1:20" ht="47.25" customHeight="1" x14ac:dyDescent="0.25">
      <c r="A20" s="80">
        <v>5874</v>
      </c>
      <c r="B20" s="81" t="s">
        <v>27</v>
      </c>
      <c r="C20" s="82">
        <v>3</v>
      </c>
      <c r="D20" s="82">
        <v>3.3</v>
      </c>
      <c r="E20" s="82" t="s">
        <v>21</v>
      </c>
      <c r="F20" s="81" t="s">
        <v>60</v>
      </c>
      <c r="G20" s="34" t="s">
        <v>28</v>
      </c>
      <c r="H20" s="16">
        <v>21715061</v>
      </c>
      <c r="I20" s="15">
        <v>166024424.72</v>
      </c>
      <c r="J20" s="15">
        <f>H20+I20</f>
        <v>187739485.72</v>
      </c>
      <c r="K20" s="83">
        <v>63500</v>
      </c>
      <c r="L20" s="83">
        <v>15875</v>
      </c>
      <c r="M20" s="16">
        <v>5428765.25</v>
      </c>
      <c r="N20" s="16"/>
      <c r="O20" s="15">
        <v>36946147.380000003</v>
      </c>
      <c r="P20" s="91">
        <f>N21/L20*100</f>
        <v>104.98267716535432</v>
      </c>
      <c r="Q20" s="92">
        <v>1.2159</v>
      </c>
      <c r="R20" s="3"/>
    </row>
    <row r="21" spans="1:20" ht="39.75" customHeight="1" x14ac:dyDescent="0.25">
      <c r="A21" s="80"/>
      <c r="B21" s="81"/>
      <c r="C21" s="82"/>
      <c r="D21" s="82"/>
      <c r="E21" s="82"/>
      <c r="F21" s="81"/>
      <c r="G21" s="34" t="s">
        <v>29</v>
      </c>
      <c r="H21" s="16">
        <v>259350409</v>
      </c>
      <c r="I21" s="15">
        <v>-66262452.869999997</v>
      </c>
      <c r="J21" s="15">
        <f t="shared" ref="J21:J29" si="1">H21+I21</f>
        <v>193087956.13</v>
      </c>
      <c r="K21" s="83"/>
      <c r="L21" s="83"/>
      <c r="M21" s="16">
        <v>64837602</v>
      </c>
      <c r="N21" s="16">
        <v>16666</v>
      </c>
      <c r="O21" s="15">
        <v>56900818.140000001</v>
      </c>
      <c r="P21" s="91"/>
      <c r="Q21" s="92"/>
      <c r="S21" s="7"/>
    </row>
    <row r="22" spans="1:20" ht="68.25" customHeight="1" x14ac:dyDescent="0.25">
      <c r="A22" s="57" t="s">
        <v>30</v>
      </c>
      <c r="B22" s="34" t="s">
        <v>62</v>
      </c>
      <c r="C22" s="33">
        <v>3</v>
      </c>
      <c r="D22" s="33">
        <v>3.3</v>
      </c>
      <c r="E22" s="33" t="s">
        <v>21</v>
      </c>
      <c r="F22" s="32" t="s">
        <v>61</v>
      </c>
      <c r="G22" s="34" t="s">
        <v>31</v>
      </c>
      <c r="H22" s="16">
        <v>10588531</v>
      </c>
      <c r="I22" s="15">
        <v>-433783.89</v>
      </c>
      <c r="J22" s="15">
        <f t="shared" si="1"/>
        <v>10154747.109999999</v>
      </c>
      <c r="K22" s="21">
        <v>35</v>
      </c>
      <c r="L22" s="21">
        <v>8</v>
      </c>
      <c r="M22" s="16">
        <v>2647132</v>
      </c>
      <c r="N22" s="16">
        <v>5</v>
      </c>
      <c r="O22" s="15">
        <v>2401054.37</v>
      </c>
      <c r="P22" s="19">
        <f>N22/L22*100</f>
        <v>62.5</v>
      </c>
      <c r="Q22" s="15">
        <f>O22/M22*100</f>
        <v>90.703990960783216</v>
      </c>
      <c r="S22" s="5"/>
      <c r="T22" s="3"/>
    </row>
    <row r="23" spans="1:20" ht="68.25" customHeight="1" x14ac:dyDescent="0.25">
      <c r="A23" s="57" t="s">
        <v>82</v>
      </c>
      <c r="B23" s="34" t="s">
        <v>32</v>
      </c>
      <c r="C23" s="33">
        <v>3</v>
      </c>
      <c r="D23" s="33">
        <v>3.3</v>
      </c>
      <c r="E23" s="33" t="s">
        <v>21</v>
      </c>
      <c r="F23" s="32" t="s">
        <v>63</v>
      </c>
      <c r="G23" s="34" t="s">
        <v>67</v>
      </c>
      <c r="H23" s="16">
        <v>7623966</v>
      </c>
      <c r="I23" s="15">
        <v>1055043.3999999999</v>
      </c>
      <c r="J23" s="15">
        <f t="shared" si="1"/>
        <v>8679009.4000000004</v>
      </c>
      <c r="K23" s="21">
        <v>5</v>
      </c>
      <c r="L23" s="21">
        <v>1</v>
      </c>
      <c r="M23" s="16">
        <v>1905992</v>
      </c>
      <c r="N23" s="16">
        <v>1</v>
      </c>
      <c r="O23" s="15">
        <v>2158989.23</v>
      </c>
      <c r="P23" s="19">
        <f>N23/L23*100</f>
        <v>100</v>
      </c>
      <c r="Q23" s="20">
        <f t="shared" ref="Q23:Q27" si="2">O23/M23</f>
        <v>1.1327378236634782</v>
      </c>
      <c r="R23" s="3"/>
      <c r="S23" s="5"/>
      <c r="T23" s="3"/>
    </row>
    <row r="24" spans="1:20" ht="69" customHeight="1" x14ac:dyDescent="0.25">
      <c r="A24" s="80">
        <v>6810</v>
      </c>
      <c r="B24" s="81" t="s">
        <v>33</v>
      </c>
      <c r="C24" s="82">
        <v>3</v>
      </c>
      <c r="D24" s="82">
        <v>3.3</v>
      </c>
      <c r="E24" s="82" t="s">
        <v>21</v>
      </c>
      <c r="F24" s="81" t="s">
        <v>64</v>
      </c>
      <c r="G24" s="34" t="s">
        <v>34</v>
      </c>
      <c r="H24" s="22">
        <v>640000</v>
      </c>
      <c r="I24" s="23"/>
      <c r="J24" s="15">
        <f t="shared" si="1"/>
        <v>640000</v>
      </c>
      <c r="K24" s="21"/>
      <c r="L24" s="21">
        <v>1</v>
      </c>
      <c r="M24" s="16">
        <v>160000</v>
      </c>
      <c r="N24" s="17"/>
      <c r="O24" s="15">
        <v>303615</v>
      </c>
      <c r="P24" s="91">
        <v>217</v>
      </c>
      <c r="Q24" s="105">
        <v>98</v>
      </c>
      <c r="S24" s="6"/>
      <c r="T24" s="3"/>
    </row>
    <row r="25" spans="1:20" ht="84" customHeight="1" x14ac:dyDescent="0.25">
      <c r="A25" s="80"/>
      <c r="B25" s="81"/>
      <c r="C25" s="82"/>
      <c r="D25" s="82"/>
      <c r="E25" s="82"/>
      <c r="F25" s="81"/>
      <c r="G25" s="34" t="s">
        <v>35</v>
      </c>
      <c r="H25" s="22">
        <v>395000</v>
      </c>
      <c r="I25" s="23"/>
      <c r="J25" s="15">
        <f t="shared" si="1"/>
        <v>395000</v>
      </c>
      <c r="K25" s="21">
        <v>5203</v>
      </c>
      <c r="L25" s="21">
        <v>1249</v>
      </c>
      <c r="M25" s="16">
        <v>98750</v>
      </c>
      <c r="N25" s="16">
        <v>4039</v>
      </c>
      <c r="O25" s="15">
        <v>0</v>
      </c>
      <c r="P25" s="91"/>
      <c r="Q25" s="105"/>
      <c r="R25" s="3"/>
    </row>
    <row r="26" spans="1:20" ht="57" customHeight="1" x14ac:dyDescent="0.25">
      <c r="A26" s="80"/>
      <c r="B26" s="81"/>
      <c r="C26" s="82"/>
      <c r="D26" s="82"/>
      <c r="E26" s="82"/>
      <c r="F26" s="81"/>
      <c r="G26" s="34" t="s">
        <v>36</v>
      </c>
      <c r="H26" s="22">
        <v>10185834</v>
      </c>
      <c r="I26" s="15">
        <v>-164074</v>
      </c>
      <c r="J26" s="15">
        <f t="shared" si="1"/>
        <v>10021760</v>
      </c>
      <c r="K26" s="21"/>
      <c r="L26" s="21">
        <v>50</v>
      </c>
      <c r="M26" s="16">
        <v>2546458.5</v>
      </c>
      <c r="N26" s="16">
        <v>59</v>
      </c>
      <c r="O26" s="15">
        <v>2778148.47</v>
      </c>
      <c r="P26" s="91"/>
      <c r="Q26" s="105"/>
    </row>
    <row r="27" spans="1:20" ht="99.75" customHeight="1" x14ac:dyDescent="0.25">
      <c r="A27" s="57">
        <v>6811</v>
      </c>
      <c r="B27" s="34" t="s">
        <v>37</v>
      </c>
      <c r="C27" s="33">
        <v>3</v>
      </c>
      <c r="D27" s="33">
        <v>3.3</v>
      </c>
      <c r="E27" s="33" t="s">
        <v>21</v>
      </c>
      <c r="F27" s="32" t="s">
        <v>39</v>
      </c>
      <c r="G27" s="34" t="s">
        <v>38</v>
      </c>
      <c r="H27" s="22">
        <v>2059449</v>
      </c>
      <c r="I27" s="15">
        <v>-1120000</v>
      </c>
      <c r="J27" s="15">
        <f t="shared" si="1"/>
        <v>939449</v>
      </c>
      <c r="K27" s="21">
        <v>2800</v>
      </c>
      <c r="L27" s="21">
        <v>700</v>
      </c>
      <c r="M27" s="16">
        <v>514862.25</v>
      </c>
      <c r="N27" s="16">
        <v>577</v>
      </c>
      <c r="O27" s="15">
        <v>199500</v>
      </c>
      <c r="P27" s="19">
        <f>N27/L27*100</f>
        <v>82.428571428571431</v>
      </c>
      <c r="Q27" s="20">
        <f t="shared" si="2"/>
        <v>0.38748228288246028</v>
      </c>
    </row>
    <row r="28" spans="1:20" ht="79.5" customHeight="1" x14ac:dyDescent="0.25">
      <c r="A28" s="80">
        <v>6812</v>
      </c>
      <c r="B28" s="81" t="s">
        <v>40</v>
      </c>
      <c r="C28" s="82">
        <v>3</v>
      </c>
      <c r="D28" s="82">
        <v>3.3</v>
      </c>
      <c r="E28" s="82" t="s">
        <v>21</v>
      </c>
      <c r="F28" s="81" t="s">
        <v>43</v>
      </c>
      <c r="G28" s="34" t="s">
        <v>41</v>
      </c>
      <c r="H28" s="22">
        <v>4326968</v>
      </c>
      <c r="I28" s="15">
        <v>-3768000</v>
      </c>
      <c r="J28" s="15">
        <f t="shared" si="1"/>
        <v>558968</v>
      </c>
      <c r="K28" s="103">
        <v>6500</v>
      </c>
      <c r="L28" s="103">
        <v>1625</v>
      </c>
      <c r="M28" s="16">
        <v>1081742</v>
      </c>
      <c r="N28" s="83">
        <v>3091</v>
      </c>
      <c r="O28" s="15">
        <v>0</v>
      </c>
      <c r="P28" s="91">
        <f>N28/L28*100</f>
        <v>190.21538461538461</v>
      </c>
      <c r="Q28" s="20">
        <f t="shared" ref="Q28:Q33" si="3">O28/M28*100</f>
        <v>0</v>
      </c>
      <c r="R28" s="3"/>
    </row>
    <row r="29" spans="1:20" ht="54" customHeight="1" x14ac:dyDescent="0.25">
      <c r="A29" s="80"/>
      <c r="B29" s="81"/>
      <c r="C29" s="82"/>
      <c r="D29" s="82">
        <v>3.3</v>
      </c>
      <c r="E29" s="82" t="s">
        <v>21</v>
      </c>
      <c r="F29" s="81"/>
      <c r="G29" s="34" t="s">
        <v>42</v>
      </c>
      <c r="H29" s="22">
        <v>8501488</v>
      </c>
      <c r="I29" s="15">
        <v>-3876651.36</v>
      </c>
      <c r="J29" s="15">
        <f t="shared" si="1"/>
        <v>4624836.6400000006</v>
      </c>
      <c r="K29" s="103"/>
      <c r="L29" s="103"/>
      <c r="M29" s="16">
        <v>2125372</v>
      </c>
      <c r="N29" s="83"/>
      <c r="O29" s="15">
        <v>1020000</v>
      </c>
      <c r="P29" s="91"/>
      <c r="Q29" s="20">
        <f t="shared" si="3"/>
        <v>47.991598647201528</v>
      </c>
    </row>
    <row r="30" spans="1:20" ht="29.25" customHeight="1" x14ac:dyDescent="0.25">
      <c r="A30" s="106" t="s">
        <v>44</v>
      </c>
      <c r="B30" s="106"/>
      <c r="C30" s="106"/>
      <c r="D30" s="106"/>
      <c r="E30" s="106"/>
      <c r="F30" s="106"/>
      <c r="G30" s="106"/>
      <c r="H30" s="61">
        <f>SUM(H31:H33)</f>
        <v>70588060</v>
      </c>
      <c r="I30" s="61">
        <f>SUM(I31:I33)</f>
        <v>-57539101.229999997</v>
      </c>
      <c r="J30" s="61">
        <f>SUM(J31:J33)</f>
        <v>13048958.770000003</v>
      </c>
      <c r="K30" s="62">
        <f>K31+K33</f>
        <v>1525</v>
      </c>
      <c r="L30" s="62">
        <f>L31+L33</f>
        <v>381</v>
      </c>
      <c r="M30" s="63">
        <f>M31+M32+M33</f>
        <v>17647015</v>
      </c>
      <c r="N30" s="63">
        <f>N31+N33</f>
        <v>1262</v>
      </c>
      <c r="O30" s="64">
        <f>O31+O32</f>
        <v>3005700.41</v>
      </c>
      <c r="P30" s="63">
        <f>N30/L30*100</f>
        <v>331.23359580052494</v>
      </c>
      <c r="Q30" s="63">
        <f t="shared" si="3"/>
        <v>17.032344620322476</v>
      </c>
    </row>
    <row r="31" spans="1:20" ht="66" customHeight="1" x14ac:dyDescent="0.25">
      <c r="A31" s="80">
        <v>6814</v>
      </c>
      <c r="B31" s="81" t="s">
        <v>45</v>
      </c>
      <c r="C31" s="82">
        <v>2</v>
      </c>
      <c r="D31" s="82">
        <v>2.2999999999999998</v>
      </c>
      <c r="E31" s="82" t="s">
        <v>22</v>
      </c>
      <c r="F31" s="81" t="s">
        <v>65</v>
      </c>
      <c r="G31" s="34" t="s">
        <v>47</v>
      </c>
      <c r="H31" s="22">
        <v>69138060</v>
      </c>
      <c r="I31" s="15">
        <v>-56409101.229999997</v>
      </c>
      <c r="J31" s="22">
        <f>H31+I31</f>
        <v>12728958.770000003</v>
      </c>
      <c r="K31" s="103">
        <v>300</v>
      </c>
      <c r="L31" s="103">
        <v>75</v>
      </c>
      <c r="M31" s="16">
        <v>17284515</v>
      </c>
      <c r="N31" s="16">
        <v>410</v>
      </c>
      <c r="O31" s="15">
        <v>3005700.41</v>
      </c>
      <c r="P31" s="83"/>
      <c r="Q31" s="15">
        <f>O31/M31*100</f>
        <v>17.38955596960632</v>
      </c>
    </row>
    <row r="32" spans="1:20" ht="59.25" customHeight="1" x14ac:dyDescent="0.25">
      <c r="A32" s="80"/>
      <c r="B32" s="81"/>
      <c r="C32" s="82"/>
      <c r="D32" s="82"/>
      <c r="E32" s="82"/>
      <c r="F32" s="81"/>
      <c r="G32" s="34" t="s">
        <v>48</v>
      </c>
      <c r="H32" s="22">
        <v>655000</v>
      </c>
      <c r="I32" s="16">
        <v>-655000</v>
      </c>
      <c r="J32" s="22">
        <f t="shared" ref="J32:J33" si="4">H32+I32</f>
        <v>0</v>
      </c>
      <c r="K32" s="103"/>
      <c r="L32" s="103"/>
      <c r="M32" s="16">
        <v>163750</v>
      </c>
      <c r="N32" s="16">
        <v>762</v>
      </c>
      <c r="O32" s="19"/>
      <c r="P32" s="83"/>
      <c r="Q32" s="15">
        <f t="shared" si="3"/>
        <v>0</v>
      </c>
    </row>
    <row r="33" spans="1:18" ht="84" customHeight="1" x14ac:dyDescent="0.25">
      <c r="A33" s="57">
        <v>6813</v>
      </c>
      <c r="B33" s="34" t="s">
        <v>46</v>
      </c>
      <c r="C33" s="33">
        <v>2</v>
      </c>
      <c r="D33" s="33">
        <v>2.2999999999999998</v>
      </c>
      <c r="E33" s="33" t="s">
        <v>22</v>
      </c>
      <c r="F33" s="32" t="s">
        <v>43</v>
      </c>
      <c r="G33" s="34" t="s">
        <v>49</v>
      </c>
      <c r="H33" s="22">
        <v>795000</v>
      </c>
      <c r="I33" s="16">
        <v>-475000</v>
      </c>
      <c r="J33" s="22">
        <f t="shared" si="4"/>
        <v>320000</v>
      </c>
      <c r="K33" s="21">
        <v>1225</v>
      </c>
      <c r="L33" s="21">
        <v>306</v>
      </c>
      <c r="M33" s="16">
        <v>198750</v>
      </c>
      <c r="N33" s="16">
        <v>852</v>
      </c>
      <c r="O33" s="19">
        <v>0</v>
      </c>
      <c r="P33" s="16">
        <f>N33/L33*100</f>
        <v>278.43137254901961</v>
      </c>
      <c r="Q33" s="16">
        <f t="shared" si="3"/>
        <v>0</v>
      </c>
    </row>
    <row r="34" spans="1:18" ht="26.25" customHeight="1" x14ac:dyDescent="0.25">
      <c r="A34" s="74" t="s">
        <v>50</v>
      </c>
      <c r="B34" s="75"/>
      <c r="C34" s="75"/>
      <c r="D34" s="75"/>
      <c r="E34" s="75"/>
      <c r="F34" s="75"/>
      <c r="G34" s="76"/>
      <c r="H34" s="61">
        <f t="shared" ref="H34:O34" si="5">H35+H40+H50</f>
        <v>482600000</v>
      </c>
      <c r="I34" s="61">
        <f t="shared" si="5"/>
        <v>0</v>
      </c>
      <c r="J34" s="61">
        <f t="shared" si="5"/>
        <v>482599999.99999994</v>
      </c>
      <c r="K34" s="61">
        <f t="shared" si="5"/>
        <v>66058</v>
      </c>
      <c r="L34" s="61">
        <f t="shared" si="5"/>
        <v>16928</v>
      </c>
      <c r="M34" s="61">
        <f t="shared" si="5"/>
        <v>120650000</v>
      </c>
      <c r="N34" s="61">
        <f t="shared" si="5"/>
        <v>19346</v>
      </c>
      <c r="O34" s="61">
        <f t="shared" si="5"/>
        <v>85261766.729999989</v>
      </c>
      <c r="P34" s="61">
        <f>N34/L34*100</f>
        <v>114.28402646502835</v>
      </c>
      <c r="Q34" s="65">
        <f>O34/M34*100</f>
        <v>70.66868357231661</v>
      </c>
    </row>
    <row r="35" spans="1:18" ht="26.25" customHeight="1" x14ac:dyDescent="0.25">
      <c r="A35" s="77"/>
      <c r="B35" s="78"/>
      <c r="C35" s="78"/>
      <c r="D35" s="78"/>
      <c r="E35" s="78"/>
      <c r="F35" s="78"/>
      <c r="G35" s="79"/>
      <c r="H35" s="61">
        <f t="shared" ref="H35:Q35" si="6">SUM(H36:H39)</f>
        <v>261410616</v>
      </c>
      <c r="I35" s="61">
        <f t="shared" si="6"/>
        <v>-1219702.2600000002</v>
      </c>
      <c r="J35" s="61">
        <f t="shared" si="6"/>
        <v>260190913.73999998</v>
      </c>
      <c r="K35" s="61">
        <f t="shared" si="6"/>
        <v>2585</v>
      </c>
      <c r="L35" s="61">
        <f t="shared" si="6"/>
        <v>1059</v>
      </c>
      <c r="M35" s="61">
        <f t="shared" si="6"/>
        <v>65352654</v>
      </c>
      <c r="N35" s="61">
        <f t="shared" si="6"/>
        <v>518</v>
      </c>
      <c r="O35" s="61">
        <f t="shared" si="6"/>
        <v>58452959.829999998</v>
      </c>
      <c r="P35" s="61">
        <f t="shared" si="6"/>
        <v>109.26352128883775</v>
      </c>
      <c r="Q35" s="61">
        <f t="shared" si="6"/>
        <v>325.17967323015614</v>
      </c>
    </row>
    <row r="36" spans="1:18" s="2" customFormat="1" ht="84.75" customHeight="1" x14ac:dyDescent="0.25">
      <c r="A36" s="80" t="s">
        <v>81</v>
      </c>
      <c r="B36" s="81" t="s">
        <v>73</v>
      </c>
      <c r="C36" s="111">
        <v>3</v>
      </c>
      <c r="D36" s="111">
        <v>3.4</v>
      </c>
      <c r="E36" s="111" t="s">
        <v>20</v>
      </c>
      <c r="F36" s="104" t="s">
        <v>25</v>
      </c>
      <c r="G36" s="34" t="s">
        <v>51</v>
      </c>
      <c r="H36" s="22">
        <v>209764322</v>
      </c>
      <c r="I36" s="15">
        <v>-4500000</v>
      </c>
      <c r="J36" s="22">
        <f>H36+I36</f>
        <v>205264322</v>
      </c>
      <c r="K36" s="83">
        <v>2160</v>
      </c>
      <c r="L36" s="83">
        <v>880</v>
      </c>
      <c r="M36" s="16">
        <v>52441080.5</v>
      </c>
      <c r="N36" s="83">
        <v>360</v>
      </c>
      <c r="O36" s="15">
        <v>48237019.659999996</v>
      </c>
      <c r="P36" s="91">
        <f>N36/L36*100</f>
        <v>40.909090909090914</v>
      </c>
      <c r="Q36" s="15">
        <f>O36/M36*100</f>
        <v>91.98326807930664</v>
      </c>
    </row>
    <row r="37" spans="1:18" s="2" customFormat="1" ht="103.5" customHeight="1" x14ac:dyDescent="0.25">
      <c r="A37" s="80"/>
      <c r="B37" s="81"/>
      <c r="C37" s="111"/>
      <c r="D37" s="111"/>
      <c r="E37" s="111"/>
      <c r="F37" s="104"/>
      <c r="G37" s="34" t="s">
        <v>74</v>
      </c>
      <c r="H37" s="22">
        <v>3025000</v>
      </c>
      <c r="I37" s="16"/>
      <c r="J37" s="22">
        <f t="shared" ref="J37:J39" si="7">H37+I37</f>
        <v>3025000</v>
      </c>
      <c r="K37" s="83"/>
      <c r="L37" s="83"/>
      <c r="M37" s="16">
        <v>756250</v>
      </c>
      <c r="N37" s="83"/>
      <c r="O37" s="15">
        <v>660000</v>
      </c>
      <c r="P37" s="91"/>
      <c r="Q37" s="15">
        <f>O37/M37*100</f>
        <v>87.272727272727266</v>
      </c>
    </row>
    <row r="38" spans="1:18" s="2" customFormat="1" ht="52.5" customHeight="1" x14ac:dyDescent="0.25">
      <c r="A38" s="80"/>
      <c r="B38" s="81"/>
      <c r="C38" s="111"/>
      <c r="D38" s="111"/>
      <c r="E38" s="111"/>
      <c r="F38" s="104"/>
      <c r="G38" s="34" t="s">
        <v>72</v>
      </c>
      <c r="H38" s="22">
        <v>26662538</v>
      </c>
      <c r="I38" s="15">
        <v>-483732.99</v>
      </c>
      <c r="J38" s="22">
        <f t="shared" si="7"/>
        <v>26178805.010000002</v>
      </c>
      <c r="K38" s="16">
        <v>180</v>
      </c>
      <c r="L38" s="16">
        <v>100</v>
      </c>
      <c r="M38" s="16">
        <v>6665634.5</v>
      </c>
      <c r="N38" s="16">
        <v>104</v>
      </c>
      <c r="O38" s="15">
        <v>8758596.6300000008</v>
      </c>
      <c r="P38" s="19"/>
      <c r="Q38" s="15">
        <f>O38/M38*100</f>
        <v>131.39929334559224</v>
      </c>
    </row>
    <row r="39" spans="1:18" ht="70.5" customHeight="1" x14ac:dyDescent="0.25">
      <c r="A39" s="57" t="s">
        <v>83</v>
      </c>
      <c r="B39" s="32" t="s">
        <v>76</v>
      </c>
      <c r="C39" s="35">
        <v>3</v>
      </c>
      <c r="D39" s="35">
        <v>3.4</v>
      </c>
      <c r="E39" s="35" t="s">
        <v>20</v>
      </c>
      <c r="F39" s="32"/>
      <c r="G39" s="34" t="s">
        <v>75</v>
      </c>
      <c r="H39" s="22">
        <v>21958756</v>
      </c>
      <c r="I39" s="15">
        <v>3764030.73</v>
      </c>
      <c r="J39" s="22">
        <f t="shared" si="7"/>
        <v>25722786.73</v>
      </c>
      <c r="K39" s="16">
        <v>245</v>
      </c>
      <c r="L39" s="16">
        <v>79</v>
      </c>
      <c r="M39" s="16">
        <v>5489689</v>
      </c>
      <c r="N39" s="16">
        <v>54</v>
      </c>
      <c r="O39" s="15">
        <v>797343.54</v>
      </c>
      <c r="P39" s="19">
        <f>N39/L39*100</f>
        <v>68.35443037974683</v>
      </c>
      <c r="Q39" s="15">
        <f>O39/M39*100</f>
        <v>14.524384532529986</v>
      </c>
      <c r="R39" s="3"/>
    </row>
    <row r="40" spans="1:18" ht="24.75" customHeight="1" x14ac:dyDescent="0.25">
      <c r="A40" s="106"/>
      <c r="B40" s="106"/>
      <c r="C40" s="106"/>
      <c r="D40" s="106"/>
      <c r="E40" s="106"/>
      <c r="F40" s="106"/>
      <c r="G40" s="106"/>
      <c r="H40" s="61">
        <f t="shared" ref="H40:Q40" si="8">SUM(H41:H49)</f>
        <v>166009656</v>
      </c>
      <c r="I40" s="61">
        <f t="shared" si="8"/>
        <v>-5778495.9199999999</v>
      </c>
      <c r="J40" s="61">
        <f t="shared" si="8"/>
        <v>160231160.07999998</v>
      </c>
      <c r="K40" s="61">
        <f t="shared" si="8"/>
        <v>63471</v>
      </c>
      <c r="L40" s="61">
        <f t="shared" si="8"/>
        <v>15868</v>
      </c>
      <c r="M40" s="61">
        <f t="shared" si="8"/>
        <v>41502414</v>
      </c>
      <c r="N40" s="61">
        <f t="shared" si="8"/>
        <v>18827</v>
      </c>
      <c r="O40" s="61">
        <f t="shared" si="8"/>
        <v>13126526.270000001</v>
      </c>
      <c r="P40" s="61">
        <f t="shared" si="8"/>
        <v>118.647592639274</v>
      </c>
      <c r="Q40" s="61">
        <f t="shared" si="8"/>
        <v>46.198122335838079</v>
      </c>
    </row>
    <row r="41" spans="1:18" ht="48.75" customHeight="1" x14ac:dyDescent="0.25">
      <c r="A41" s="80" t="s">
        <v>84</v>
      </c>
      <c r="B41" s="81" t="s">
        <v>77</v>
      </c>
      <c r="C41" s="82">
        <v>3</v>
      </c>
      <c r="D41" s="82">
        <v>3.4</v>
      </c>
      <c r="E41" s="82" t="s">
        <v>20</v>
      </c>
      <c r="F41" s="104" t="s">
        <v>66</v>
      </c>
      <c r="G41" s="81" t="s">
        <v>52</v>
      </c>
      <c r="H41" s="107">
        <v>107116706</v>
      </c>
      <c r="I41" s="68">
        <v>-3578495.92</v>
      </c>
      <c r="J41" s="107">
        <f>H41+I41</f>
        <v>103538210.08</v>
      </c>
      <c r="K41" s="103">
        <v>63471</v>
      </c>
      <c r="L41" s="83">
        <v>15868</v>
      </c>
      <c r="M41" s="108">
        <v>26779176.5</v>
      </c>
      <c r="N41" s="83">
        <v>18827</v>
      </c>
      <c r="O41" s="68">
        <v>12371476.720000001</v>
      </c>
      <c r="P41" s="91">
        <f>N41/L41*100</f>
        <v>118.647592639274</v>
      </c>
      <c r="Q41" s="105">
        <f>O41/M41*100</f>
        <v>46.198122335838079</v>
      </c>
    </row>
    <row r="42" spans="1:18" ht="19.5" hidden="1" customHeight="1" x14ac:dyDescent="0.25">
      <c r="A42" s="80"/>
      <c r="B42" s="81"/>
      <c r="C42" s="82"/>
      <c r="D42" s="82"/>
      <c r="E42" s="82"/>
      <c r="F42" s="104"/>
      <c r="G42" s="81"/>
      <c r="H42" s="107"/>
      <c r="I42" s="69"/>
      <c r="J42" s="107"/>
      <c r="K42" s="103"/>
      <c r="L42" s="83"/>
      <c r="M42" s="109"/>
      <c r="N42" s="83"/>
      <c r="O42" s="69"/>
      <c r="P42" s="91"/>
      <c r="Q42" s="105"/>
    </row>
    <row r="43" spans="1:18" ht="37.5" hidden="1" customHeight="1" x14ac:dyDescent="0.25">
      <c r="A43" s="80"/>
      <c r="B43" s="81"/>
      <c r="C43" s="82"/>
      <c r="D43" s="82"/>
      <c r="E43" s="82"/>
      <c r="F43" s="104"/>
      <c r="G43" s="81"/>
      <c r="H43" s="107"/>
      <c r="I43" s="69"/>
      <c r="J43" s="107"/>
      <c r="K43" s="103"/>
      <c r="L43" s="83"/>
      <c r="M43" s="109"/>
      <c r="N43" s="83"/>
      <c r="O43" s="69"/>
      <c r="P43" s="91"/>
      <c r="Q43" s="105"/>
    </row>
    <row r="44" spans="1:18" ht="22.5" hidden="1" customHeight="1" x14ac:dyDescent="0.25">
      <c r="A44" s="80"/>
      <c r="B44" s="81"/>
      <c r="C44" s="82"/>
      <c r="D44" s="82"/>
      <c r="E44" s="82"/>
      <c r="F44" s="104"/>
      <c r="G44" s="81"/>
      <c r="H44" s="107"/>
      <c r="I44" s="69"/>
      <c r="J44" s="107"/>
      <c r="K44" s="103"/>
      <c r="L44" s="83"/>
      <c r="M44" s="109"/>
      <c r="N44" s="83"/>
      <c r="O44" s="69"/>
      <c r="P44" s="91"/>
      <c r="Q44" s="105"/>
    </row>
    <row r="45" spans="1:18" ht="23.25" hidden="1" customHeight="1" x14ac:dyDescent="0.25">
      <c r="A45" s="80"/>
      <c r="B45" s="81"/>
      <c r="C45" s="82"/>
      <c r="D45" s="82"/>
      <c r="E45" s="82"/>
      <c r="F45" s="104"/>
      <c r="G45" s="81"/>
      <c r="H45" s="107"/>
      <c r="I45" s="70"/>
      <c r="J45" s="107"/>
      <c r="K45" s="103"/>
      <c r="L45" s="83"/>
      <c r="M45" s="110"/>
      <c r="N45" s="83"/>
      <c r="O45" s="70"/>
      <c r="P45" s="91"/>
      <c r="Q45" s="105"/>
    </row>
    <row r="46" spans="1:18" ht="54.75" customHeight="1" x14ac:dyDescent="0.25">
      <c r="A46" s="80"/>
      <c r="B46" s="81"/>
      <c r="C46" s="82"/>
      <c r="D46" s="82"/>
      <c r="E46" s="82"/>
      <c r="F46" s="104"/>
      <c r="G46" s="34" t="s">
        <v>53</v>
      </c>
      <c r="H46" s="22">
        <v>7184790</v>
      </c>
      <c r="I46" s="15">
        <v>-2200000</v>
      </c>
      <c r="J46" s="22">
        <f>H46+I46</f>
        <v>4984790</v>
      </c>
      <c r="K46" s="103"/>
      <c r="L46" s="83"/>
      <c r="M46" s="16">
        <v>1796197.5</v>
      </c>
      <c r="N46" s="83"/>
      <c r="O46" s="15">
        <v>452190.75</v>
      </c>
      <c r="P46" s="91"/>
      <c r="Q46" s="16"/>
    </row>
    <row r="47" spans="1:18" ht="78" customHeight="1" x14ac:dyDescent="0.25">
      <c r="A47" s="80"/>
      <c r="B47" s="81"/>
      <c r="C47" s="82"/>
      <c r="D47" s="82"/>
      <c r="E47" s="82"/>
      <c r="F47" s="104"/>
      <c r="G47" s="32" t="s">
        <v>78</v>
      </c>
      <c r="H47" s="22">
        <v>7489676</v>
      </c>
      <c r="I47" s="18"/>
      <c r="J47" s="22">
        <v>7489676</v>
      </c>
      <c r="K47" s="103"/>
      <c r="L47" s="83"/>
      <c r="M47" s="16">
        <v>1872419</v>
      </c>
      <c r="N47" s="83"/>
      <c r="O47" s="15">
        <v>0</v>
      </c>
      <c r="P47" s="91"/>
      <c r="Q47" s="16"/>
    </row>
    <row r="48" spans="1:18" ht="78" customHeight="1" x14ac:dyDescent="0.25">
      <c r="A48" s="80"/>
      <c r="B48" s="81"/>
      <c r="C48" s="82"/>
      <c r="D48" s="82"/>
      <c r="E48" s="82"/>
      <c r="F48" s="104"/>
      <c r="G48" s="32" t="s">
        <v>79</v>
      </c>
      <c r="H48" s="22">
        <v>43886824</v>
      </c>
      <c r="I48" s="18"/>
      <c r="J48" s="22">
        <v>43886824</v>
      </c>
      <c r="K48" s="103"/>
      <c r="L48" s="83"/>
      <c r="M48" s="16">
        <v>10971706</v>
      </c>
      <c r="N48" s="83"/>
      <c r="O48" s="15">
        <v>302858.8</v>
      </c>
      <c r="P48" s="91"/>
      <c r="Q48" s="16"/>
    </row>
    <row r="49" spans="1:17" ht="63" customHeight="1" x14ac:dyDescent="0.25">
      <c r="A49" s="80"/>
      <c r="B49" s="81"/>
      <c r="C49" s="82"/>
      <c r="D49" s="82"/>
      <c r="E49" s="82"/>
      <c r="F49" s="104"/>
      <c r="G49" s="32" t="s">
        <v>80</v>
      </c>
      <c r="H49" s="22">
        <v>331660</v>
      </c>
      <c r="I49" s="18"/>
      <c r="J49" s="22">
        <v>331660</v>
      </c>
      <c r="K49" s="103"/>
      <c r="L49" s="83"/>
      <c r="M49" s="16">
        <v>82915</v>
      </c>
      <c r="N49" s="83"/>
      <c r="O49" s="15"/>
      <c r="P49" s="91"/>
      <c r="Q49" s="16"/>
    </row>
    <row r="50" spans="1:17" ht="30" customHeight="1" x14ac:dyDescent="0.25">
      <c r="A50" s="106"/>
      <c r="B50" s="106"/>
      <c r="C50" s="106"/>
      <c r="D50" s="106"/>
      <c r="E50" s="106"/>
      <c r="F50" s="106"/>
      <c r="G50" s="106"/>
      <c r="H50" s="61">
        <f t="shared" ref="H50:Q50" si="9">H51</f>
        <v>55179728</v>
      </c>
      <c r="I50" s="61">
        <f t="shared" si="9"/>
        <v>6998198.1799999997</v>
      </c>
      <c r="J50" s="61">
        <f t="shared" si="9"/>
        <v>62177926.18</v>
      </c>
      <c r="K50" s="61">
        <f t="shared" si="9"/>
        <v>2</v>
      </c>
      <c r="L50" s="61">
        <f t="shared" si="9"/>
        <v>1</v>
      </c>
      <c r="M50" s="61">
        <f t="shared" si="9"/>
        <v>13794932</v>
      </c>
      <c r="N50" s="61">
        <f t="shared" si="9"/>
        <v>1</v>
      </c>
      <c r="O50" s="61">
        <f t="shared" si="9"/>
        <v>13682280.630000001</v>
      </c>
      <c r="P50" s="61">
        <f t="shared" si="9"/>
        <v>100</v>
      </c>
      <c r="Q50" s="61">
        <f t="shared" si="9"/>
        <v>99.183385826041047</v>
      </c>
    </row>
    <row r="51" spans="1:17" ht="99" customHeight="1" x14ac:dyDescent="0.25">
      <c r="A51" s="57" t="s">
        <v>54</v>
      </c>
      <c r="B51" s="32" t="s">
        <v>55</v>
      </c>
      <c r="C51" s="33">
        <v>3</v>
      </c>
      <c r="D51" s="33">
        <v>3.4</v>
      </c>
      <c r="E51" s="33" t="s">
        <v>20</v>
      </c>
      <c r="F51" s="32" t="s">
        <v>58</v>
      </c>
      <c r="G51" s="34" t="s">
        <v>56</v>
      </c>
      <c r="H51" s="22">
        <v>55179728</v>
      </c>
      <c r="I51" s="16">
        <v>6998198.1799999997</v>
      </c>
      <c r="J51" s="22">
        <f>H51+I51</f>
        <v>62177926.18</v>
      </c>
      <c r="K51" s="21">
        <v>2</v>
      </c>
      <c r="L51" s="16">
        <v>1</v>
      </c>
      <c r="M51" s="16">
        <v>13794932</v>
      </c>
      <c r="N51" s="16">
        <v>1</v>
      </c>
      <c r="O51" s="15">
        <v>13682280.630000001</v>
      </c>
      <c r="P51" s="16">
        <f>N51/L51*100</f>
        <v>100</v>
      </c>
      <c r="Q51" s="16">
        <f>O51/M51*100</f>
        <v>99.183385826041047</v>
      </c>
    </row>
    <row r="52" spans="1:17" ht="33" customHeight="1" x14ac:dyDescent="0.25">
      <c r="A52" s="106"/>
      <c r="B52" s="106" t="s">
        <v>57</v>
      </c>
      <c r="C52" s="106"/>
      <c r="D52" s="106"/>
      <c r="E52" s="106"/>
      <c r="F52" s="106"/>
      <c r="G52" s="106"/>
      <c r="H52" s="61">
        <f t="shared" ref="H52:O52" si="10">H19+H30+H34</f>
        <v>878574766</v>
      </c>
      <c r="I52" s="61">
        <f t="shared" si="10"/>
        <v>33915404.770000003</v>
      </c>
      <c r="J52" s="61">
        <f t="shared" si="10"/>
        <v>912490170.76999998</v>
      </c>
      <c r="K52" s="61">
        <f t="shared" si="10"/>
        <v>145626</v>
      </c>
      <c r="L52" s="61">
        <f t="shared" si="10"/>
        <v>36818</v>
      </c>
      <c r="M52" s="61">
        <f t="shared" si="10"/>
        <v>219643691</v>
      </c>
      <c r="N52" s="61">
        <f t="shared" si="10"/>
        <v>45046</v>
      </c>
      <c r="O52" s="61">
        <f t="shared" si="10"/>
        <v>190975739.73000002</v>
      </c>
      <c r="P52" s="61">
        <f>N52/L52*100</f>
        <v>122.3477646803194</v>
      </c>
      <c r="Q52" s="61">
        <f>O52/M52*100</f>
        <v>86.947974176048618</v>
      </c>
    </row>
    <row r="53" spans="1:17" ht="57" customHeight="1" x14ac:dyDescent="0.25">
      <c r="A53" s="88" t="s">
        <v>90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0"/>
    </row>
    <row r="54" spans="1:17" x14ac:dyDescent="0.25">
      <c r="A54" s="36"/>
      <c r="B54" s="37"/>
      <c r="C54" s="38"/>
      <c r="D54" s="38"/>
      <c r="E54" s="27"/>
      <c r="F54" s="36"/>
      <c r="G54" s="36"/>
      <c r="H54" s="31"/>
      <c r="I54" s="31"/>
      <c r="J54" s="39"/>
      <c r="K54" s="40"/>
      <c r="L54" s="40"/>
      <c r="M54" s="31"/>
      <c r="N54" s="31"/>
      <c r="O54" s="31"/>
      <c r="P54" s="31"/>
      <c r="Q54" s="31"/>
    </row>
    <row r="55" spans="1:17" x14ac:dyDescent="0.25">
      <c r="A55" s="36"/>
      <c r="B55" s="37"/>
      <c r="C55" s="38"/>
      <c r="D55" s="38"/>
      <c r="E55" s="27"/>
      <c r="F55" s="36"/>
      <c r="G55" s="36"/>
      <c r="H55" s="31"/>
      <c r="I55" s="31"/>
      <c r="J55" s="31"/>
      <c r="K55" s="40"/>
      <c r="L55" s="40"/>
      <c r="M55" s="40"/>
      <c r="N55" s="40"/>
      <c r="O55" s="40"/>
      <c r="P55" s="31"/>
      <c r="Q55" s="41"/>
    </row>
    <row r="56" spans="1:17" x14ac:dyDescent="0.25">
      <c r="A56" s="36"/>
      <c r="B56" s="37"/>
      <c r="C56" s="38"/>
      <c r="D56" s="38"/>
      <c r="E56" s="27"/>
      <c r="F56" s="36"/>
      <c r="G56" s="36"/>
      <c r="H56" s="31"/>
      <c r="I56" s="31"/>
      <c r="J56" s="31"/>
      <c r="K56" s="40"/>
      <c r="L56" s="40"/>
      <c r="M56" s="40"/>
      <c r="N56" s="40"/>
      <c r="O56" s="40"/>
      <c r="P56" s="31"/>
      <c r="Q56" s="41"/>
    </row>
    <row r="57" spans="1:17" x14ac:dyDescent="0.25">
      <c r="A57" s="36"/>
      <c r="B57" s="36"/>
      <c r="C57" s="27"/>
      <c r="D57" s="27"/>
      <c r="E57" s="27"/>
      <c r="F57" s="42"/>
      <c r="G57" s="42"/>
      <c r="H57" s="40"/>
      <c r="I57" s="40"/>
      <c r="J57" s="40"/>
      <c r="K57" s="40"/>
      <c r="L57" s="40"/>
      <c r="M57" s="40"/>
      <c r="N57" s="40"/>
      <c r="O57" s="40"/>
      <c r="P57" s="31"/>
      <c r="Q57" s="31"/>
    </row>
    <row r="58" spans="1:17" x14ac:dyDescent="0.25">
      <c r="A58" s="43"/>
      <c r="B58" s="43"/>
      <c r="C58" s="44"/>
      <c r="D58" s="44"/>
      <c r="E58" s="44"/>
      <c r="F58" s="45"/>
      <c r="G58" s="45"/>
      <c r="H58" s="46"/>
      <c r="I58" s="67" t="s">
        <v>93</v>
      </c>
      <c r="J58" s="67"/>
      <c r="K58" s="67"/>
      <c r="L58" s="40"/>
      <c r="M58" s="40"/>
      <c r="N58" s="40"/>
      <c r="O58" s="40"/>
      <c r="P58" s="47"/>
      <c r="Q58" s="47"/>
    </row>
    <row r="59" spans="1:17" x14ac:dyDescent="0.25">
      <c r="A59" s="48"/>
      <c r="B59" s="48"/>
      <c r="C59" s="49"/>
      <c r="D59" s="49"/>
      <c r="E59" s="49"/>
      <c r="F59" s="50"/>
      <c r="G59" s="50"/>
      <c r="H59" s="51"/>
      <c r="I59" s="66" t="s">
        <v>94</v>
      </c>
      <c r="J59" s="66"/>
      <c r="K59" s="66"/>
      <c r="L59" s="51"/>
      <c r="M59" s="51"/>
      <c r="N59" s="51"/>
      <c r="O59" s="51"/>
      <c r="P59" s="51"/>
      <c r="Q59" s="51"/>
    </row>
    <row r="60" spans="1:17" x14ac:dyDescent="0.25">
      <c r="A60" s="48"/>
      <c r="B60" s="48"/>
      <c r="C60" s="49"/>
      <c r="D60" s="49"/>
      <c r="E60" s="49"/>
      <c r="F60" s="50"/>
      <c r="G60" s="48"/>
      <c r="H60" s="52"/>
      <c r="I60" s="53" t="s">
        <v>95</v>
      </c>
      <c r="J60" s="53"/>
      <c r="K60" s="53"/>
      <c r="L60" s="53"/>
      <c r="M60" s="53"/>
      <c r="N60" s="54"/>
      <c r="O60" s="54"/>
      <c r="P60" s="54"/>
      <c r="Q60" s="40"/>
    </row>
    <row r="61" spans="1:17" x14ac:dyDescent="0.25">
      <c r="A61" s="48"/>
      <c r="B61" s="37"/>
      <c r="C61" s="38"/>
      <c r="D61" s="38"/>
      <c r="E61" s="27"/>
      <c r="F61" s="36"/>
      <c r="G61" s="67"/>
      <c r="H61" s="67"/>
      <c r="I61" s="67"/>
      <c r="J61" s="55"/>
      <c r="K61" s="51"/>
      <c r="L61" s="51"/>
      <c r="M61" s="40"/>
      <c r="N61" s="40"/>
      <c r="O61" s="40"/>
      <c r="P61" s="40"/>
      <c r="Q61" s="40"/>
    </row>
    <row r="62" spans="1:17" x14ac:dyDescent="0.25">
      <c r="A62" s="48"/>
      <c r="B62" s="37"/>
      <c r="C62" s="38"/>
      <c r="D62" s="38"/>
      <c r="E62" s="27"/>
      <c r="F62" s="36"/>
      <c r="G62" s="66"/>
      <c r="H62" s="66"/>
      <c r="I62" s="66"/>
      <c r="J62" s="55"/>
      <c r="K62" s="51"/>
      <c r="L62" s="51"/>
      <c r="M62" s="40"/>
      <c r="N62" s="40"/>
      <c r="O62" s="40"/>
      <c r="P62" s="40"/>
      <c r="Q62" s="40"/>
    </row>
    <row r="63" spans="1:17" x14ac:dyDescent="0.25">
      <c r="A63" s="48"/>
      <c r="B63" s="36"/>
      <c r="C63" s="27"/>
      <c r="D63" s="27"/>
      <c r="E63" s="27"/>
      <c r="F63" s="42"/>
      <c r="G63" s="66"/>
      <c r="H63" s="66"/>
      <c r="I63" s="66"/>
      <c r="J63" s="66"/>
      <c r="K63" s="51"/>
      <c r="L63" s="51"/>
      <c r="M63" s="40"/>
      <c r="N63" s="40"/>
      <c r="O63" s="40"/>
      <c r="P63" s="40"/>
      <c r="Q63" s="40"/>
    </row>
    <row r="64" spans="1:17" x14ac:dyDescent="0.25">
      <c r="A64" s="48"/>
      <c r="B64" s="43"/>
      <c r="C64" s="44"/>
      <c r="D64" s="44"/>
      <c r="E64" s="44"/>
      <c r="F64" s="45"/>
      <c r="G64" s="45"/>
      <c r="H64" s="56"/>
      <c r="I64" s="46"/>
      <c r="J64" s="46"/>
      <c r="K64" s="51"/>
      <c r="L64" s="46"/>
      <c r="M64" s="40"/>
      <c r="N64" s="40"/>
      <c r="O64" s="40"/>
      <c r="P64" s="40"/>
      <c r="Q64" s="40"/>
    </row>
    <row r="65" spans="1:17" x14ac:dyDescent="0.25">
      <c r="A65" s="48"/>
      <c r="B65" s="48"/>
      <c r="C65" s="49"/>
      <c r="D65" s="49"/>
      <c r="E65" s="49"/>
      <c r="F65" s="50"/>
      <c r="G65" s="50"/>
      <c r="H65" s="51"/>
      <c r="I65" s="46"/>
      <c r="J65" s="51"/>
      <c r="K65" s="51"/>
      <c r="L65" s="46"/>
      <c r="M65" s="40"/>
      <c r="N65" s="40"/>
      <c r="O65" s="40"/>
      <c r="P65" s="40"/>
      <c r="Q65" s="40"/>
    </row>
    <row r="66" spans="1:17" x14ac:dyDescent="0.25">
      <c r="F66" s="4"/>
      <c r="G66" s="4"/>
      <c r="H66" s="12"/>
      <c r="I66" s="13"/>
      <c r="J66" s="12"/>
      <c r="K66" s="12"/>
      <c r="L66" s="13"/>
    </row>
    <row r="67" spans="1:17" x14ac:dyDescent="0.25">
      <c r="F67" s="4"/>
      <c r="G67" s="4"/>
      <c r="H67" s="12"/>
      <c r="I67" s="12"/>
      <c r="J67" s="12"/>
      <c r="K67" s="12"/>
      <c r="L67" s="13"/>
    </row>
    <row r="68" spans="1:17" x14ac:dyDescent="0.25">
      <c r="F68" s="4"/>
      <c r="G68" s="4"/>
      <c r="H68" s="12"/>
      <c r="I68" s="12"/>
      <c r="J68" s="12"/>
      <c r="K68" s="12"/>
      <c r="L68" s="13"/>
    </row>
    <row r="69" spans="1:17" x14ac:dyDescent="0.25">
      <c r="L69" s="13"/>
    </row>
    <row r="70" spans="1:17" x14ac:dyDescent="0.25">
      <c r="L70" s="13"/>
    </row>
    <row r="71" spans="1:17" x14ac:dyDescent="0.25">
      <c r="L71" s="13"/>
    </row>
    <row r="72" spans="1:17" x14ac:dyDescent="0.25">
      <c r="L72" s="13"/>
    </row>
    <row r="73" spans="1:17" x14ac:dyDescent="0.25">
      <c r="L73" s="13"/>
    </row>
    <row r="74" spans="1:17" x14ac:dyDescent="0.25">
      <c r="L74" s="13"/>
    </row>
    <row r="75" spans="1:17" x14ac:dyDescent="0.25">
      <c r="L75" s="13"/>
    </row>
    <row r="76" spans="1:17" x14ac:dyDescent="0.25">
      <c r="L76" s="13"/>
    </row>
    <row r="77" spans="1:17" x14ac:dyDescent="0.25">
      <c r="L77" s="13"/>
    </row>
    <row r="78" spans="1:17" x14ac:dyDescent="0.25">
      <c r="L78" s="13"/>
    </row>
    <row r="79" spans="1:17" x14ac:dyDescent="0.25">
      <c r="L79" s="13"/>
    </row>
    <row r="80" spans="1:17" x14ac:dyDescent="0.25">
      <c r="L80" s="13"/>
    </row>
    <row r="81" spans="12:13" x14ac:dyDescent="0.25">
      <c r="L81" s="13"/>
    </row>
    <row r="82" spans="12:13" x14ac:dyDescent="0.25">
      <c r="L82" s="14"/>
      <c r="M82" s="14"/>
    </row>
    <row r="83" spans="12:13" x14ac:dyDescent="0.25">
      <c r="L83" s="14"/>
    </row>
  </sheetData>
  <mergeCells count="101">
    <mergeCell ref="Q41:Q45"/>
    <mergeCell ref="P36:P37"/>
    <mergeCell ref="P41:P49"/>
    <mergeCell ref="P31:P32"/>
    <mergeCell ref="A36:A38"/>
    <mergeCell ref="B36:B38"/>
    <mergeCell ref="C36:C38"/>
    <mergeCell ref="D36:D38"/>
    <mergeCell ref="E36:E38"/>
    <mergeCell ref="N36:N37"/>
    <mergeCell ref="K31:K32"/>
    <mergeCell ref="L31:L32"/>
    <mergeCell ref="G41:G45"/>
    <mergeCell ref="H41:H45"/>
    <mergeCell ref="J41:J45"/>
    <mergeCell ref="A40:G40"/>
    <mergeCell ref="F31:F32"/>
    <mergeCell ref="A50:G50"/>
    <mergeCell ref="A52:G52"/>
    <mergeCell ref="N41:N49"/>
    <mergeCell ref="A41:A49"/>
    <mergeCell ref="B41:B49"/>
    <mergeCell ref="C41:C49"/>
    <mergeCell ref="D41:D49"/>
    <mergeCell ref="I41:I45"/>
    <mergeCell ref="M41:M45"/>
    <mergeCell ref="E41:E49"/>
    <mergeCell ref="F41:F49"/>
    <mergeCell ref="K41:K49"/>
    <mergeCell ref="L41:L49"/>
    <mergeCell ref="L36:L37"/>
    <mergeCell ref="F24:F26"/>
    <mergeCell ref="P24:P26"/>
    <mergeCell ref="Q24:Q26"/>
    <mergeCell ref="N28:N29"/>
    <mergeCell ref="P28:P29"/>
    <mergeCell ref="A30:G30"/>
    <mergeCell ref="A31:A32"/>
    <mergeCell ref="B31:B32"/>
    <mergeCell ref="C31:C32"/>
    <mergeCell ref="D31:D32"/>
    <mergeCell ref="E31:E32"/>
    <mergeCell ref="C17:E17"/>
    <mergeCell ref="F17:F18"/>
    <mergeCell ref="G17:G18"/>
    <mergeCell ref="H17:H18"/>
    <mergeCell ref="I17:I18"/>
    <mergeCell ref="J17:J18"/>
    <mergeCell ref="K17:K18"/>
    <mergeCell ref="L17:M17"/>
    <mergeCell ref="A13:B13"/>
    <mergeCell ref="A14:B14"/>
    <mergeCell ref="A15:B15"/>
    <mergeCell ref="A11:Q11"/>
    <mergeCell ref="A5:Q5"/>
    <mergeCell ref="A6:Q6"/>
    <mergeCell ref="A8:Q8"/>
    <mergeCell ref="A9:Q9"/>
    <mergeCell ref="A10:Q10"/>
    <mergeCell ref="A53:Q53"/>
    <mergeCell ref="G61:I61"/>
    <mergeCell ref="G62:I62"/>
    <mergeCell ref="P20:P21"/>
    <mergeCell ref="Q20:Q21"/>
    <mergeCell ref="A28:A29"/>
    <mergeCell ref="B28:B29"/>
    <mergeCell ref="C28:C29"/>
    <mergeCell ref="D28:D29"/>
    <mergeCell ref="E28:E29"/>
    <mergeCell ref="N17:O17"/>
    <mergeCell ref="A12:Q12"/>
    <mergeCell ref="A16:A18"/>
    <mergeCell ref="B16:K16"/>
    <mergeCell ref="L16:M16"/>
    <mergeCell ref="N16:O16"/>
    <mergeCell ref="P16:Q16"/>
    <mergeCell ref="B17:B18"/>
    <mergeCell ref="G63:J63"/>
    <mergeCell ref="I58:K58"/>
    <mergeCell ref="I59:K59"/>
    <mergeCell ref="O41:O45"/>
    <mergeCell ref="A19:G19"/>
    <mergeCell ref="A34:G35"/>
    <mergeCell ref="A20:A21"/>
    <mergeCell ref="B20:B21"/>
    <mergeCell ref="C20:C21"/>
    <mergeCell ref="D20:D21"/>
    <mergeCell ref="E20:E21"/>
    <mergeCell ref="F20:F21"/>
    <mergeCell ref="K20:K21"/>
    <mergeCell ref="L20:L21"/>
    <mergeCell ref="A24:A26"/>
    <mergeCell ref="B24:B26"/>
    <mergeCell ref="C24:C26"/>
    <mergeCell ref="D24:D26"/>
    <mergeCell ref="E24:E26"/>
    <mergeCell ref="F28:F29"/>
    <mergeCell ref="K28:K29"/>
    <mergeCell ref="L28:L29"/>
    <mergeCell ref="F36:F38"/>
    <mergeCell ref="K36:K37"/>
  </mergeCells>
  <printOptions horizontalCentered="1"/>
  <pageMargins left="0.25" right="0.25" top="0.25" bottom="0.25" header="0" footer="0"/>
  <pageSetup paperSize="5" scale="64" fitToHeight="0" orientation="landscape" r:id="rId1"/>
  <rowBreaks count="2" manualBreakCount="2">
    <brk id="26" max="16" man="1"/>
    <brk id="3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ABRIL-JUNIO-2023 (2)</vt:lpstr>
      <vt:lpstr>'EJEC.FIS. ABRIL-JUNIO-2023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2023-07-19T17:24:27Z</cp:lastPrinted>
  <dcterms:created xsi:type="dcterms:W3CDTF">2022-01-13T15:51:58Z</dcterms:created>
  <dcterms:modified xsi:type="dcterms:W3CDTF">2023-07-19T18:45:26Z</dcterms:modified>
</cp:coreProperties>
</file>